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_wow_vl\oewi_wow_19_a\2020_04_24\"/>
    </mc:Choice>
  </mc:AlternateContent>
  <xr:revisionPtr revIDLastSave="0" documentId="13_ncr:1_{0C541706-2332-4906-9F1F-E0E2DA2DA2B2}" xr6:coauthVersionLast="45" xr6:coauthVersionMax="45" xr10:uidLastSave="{00000000-0000-0000-0000-000000000000}"/>
  <bookViews>
    <workbookView xWindow="-108" yWindow="-108" windowWidth="23256" windowHeight="12576" activeTab="2" xr2:uid="{B57F8632-ED8A-48D2-9968-A0A541346565}"/>
  </bookViews>
  <sheets>
    <sheet name="aufgabe1" sheetId="1" r:id="rId1"/>
    <sheet name="aufgabe2" sheetId="3" r:id="rId2"/>
    <sheet name="aufgabe3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3" l="1"/>
  <c r="G6" i="3"/>
  <c r="G7" i="3"/>
  <c r="G8" i="3"/>
  <c r="G9" i="3"/>
  <c r="G10" i="3"/>
  <c r="G11" i="3"/>
  <c r="G12" i="3"/>
  <c r="G5" i="3"/>
  <c r="F6" i="3"/>
  <c r="F7" i="3"/>
  <c r="F8" i="3"/>
  <c r="F9" i="3"/>
  <c r="F10" i="3"/>
  <c r="F11" i="3"/>
  <c r="F12" i="3"/>
  <c r="F5" i="3"/>
  <c r="F18" i="2"/>
  <c r="F17" i="2"/>
  <c r="K18" i="2"/>
  <c r="K17" i="2"/>
  <c r="K14" i="2"/>
  <c r="K12" i="2"/>
  <c r="K11" i="2"/>
  <c r="J6" i="2"/>
  <c r="J7" i="2"/>
  <c r="J8" i="2"/>
  <c r="J9" i="2"/>
  <c r="J10" i="2"/>
  <c r="K10" i="2" s="1"/>
  <c r="K6" i="2"/>
  <c r="K7" i="2"/>
  <c r="K8" i="2"/>
  <c r="K9" i="2"/>
  <c r="K5" i="2"/>
  <c r="J5" i="2"/>
  <c r="K17" i="1"/>
  <c r="K16" i="1"/>
  <c r="K15" i="1"/>
  <c r="K14" i="1"/>
  <c r="K13" i="1"/>
  <c r="K12" i="1"/>
  <c r="K10" i="1"/>
  <c r="K6" i="1"/>
  <c r="K7" i="1"/>
  <c r="K8" i="1"/>
  <c r="K9" i="1"/>
  <c r="K5" i="1"/>
  <c r="J6" i="1"/>
  <c r="J7" i="1"/>
  <c r="J8" i="1"/>
  <c r="J9" i="1"/>
  <c r="J5" i="1"/>
  <c r="G13" i="3" l="1"/>
  <c r="K13" i="2"/>
  <c r="K15" i="2" s="1"/>
  <c r="K16" i="2" s="1"/>
  <c r="C19" i="3"/>
  <c r="C13" i="3"/>
  <c r="K20" i="3" s="1"/>
  <c r="D18" i="2"/>
  <c r="D17" i="2"/>
  <c r="D15" i="2"/>
  <c r="C15" i="2"/>
  <c r="H9" i="2"/>
  <c r="E7" i="2"/>
  <c r="E8" i="2" s="1"/>
  <c r="E9" i="2" s="1"/>
  <c r="E10" i="2" s="1"/>
  <c r="E6" i="2"/>
  <c r="C11" i="2"/>
  <c r="D8" i="2" s="1"/>
  <c r="H10" i="2"/>
  <c r="H8" i="2"/>
  <c r="H7" i="2"/>
  <c r="H6" i="2"/>
  <c r="H5" i="2"/>
  <c r="C14" i="1"/>
  <c r="H6" i="1"/>
  <c r="H7" i="1"/>
  <c r="H8" i="1"/>
  <c r="H9" i="1"/>
  <c r="H5" i="1"/>
  <c r="F5" i="1"/>
  <c r="E9" i="1"/>
  <c r="E8" i="1"/>
  <c r="E7" i="1"/>
  <c r="E6" i="1"/>
  <c r="E5" i="1"/>
  <c r="D10" i="1"/>
  <c r="D6" i="1"/>
  <c r="D7" i="1"/>
  <c r="D8" i="1"/>
  <c r="D9" i="1"/>
  <c r="D5" i="1"/>
  <c r="C10" i="1"/>
  <c r="D6" i="3" l="1"/>
  <c r="D9" i="3"/>
  <c r="D7" i="3"/>
  <c r="C17" i="3"/>
  <c r="D11" i="3"/>
  <c r="D8" i="3"/>
  <c r="D12" i="3"/>
  <c r="D10" i="3"/>
  <c r="G14" i="3"/>
  <c r="D5" i="3"/>
  <c r="D5" i="2"/>
  <c r="E5" i="2" s="1"/>
  <c r="D7" i="2"/>
  <c r="D9" i="2"/>
  <c r="D6" i="2"/>
  <c r="D10" i="2"/>
  <c r="G15" i="3" l="1"/>
  <c r="G16" i="3" s="1"/>
  <c r="G17" i="3" s="1"/>
  <c r="J17" i="3" s="1"/>
  <c r="D13" i="3"/>
  <c r="D11" i="2"/>
  <c r="J16" i="3" l="1"/>
</calcChain>
</file>

<file path=xl/sharedStrings.xml><?xml version="1.0" encoding="utf-8"?>
<sst xmlns="http://schemas.openxmlformats.org/spreadsheetml/2006/main" count="78" uniqueCount="49">
  <si>
    <t>Aufgabe 1</t>
  </si>
  <si>
    <t>Gewicht (Klassen)</t>
  </si>
  <si>
    <t>[0 ; 20[</t>
  </si>
  <si>
    <t>[20 ; 50[</t>
  </si>
  <si>
    <t>[50 ; 100[</t>
  </si>
  <si>
    <t>[100 ; 200[</t>
  </si>
  <si>
    <t>[200 ; 400]</t>
  </si>
  <si>
    <t>abs. Häufgkeit</t>
  </si>
  <si>
    <t>rel. Häufigkeit</t>
  </si>
  <si>
    <t>rel. Summen-Häufigkeit</t>
  </si>
  <si>
    <t>Klassen-breite</t>
  </si>
  <si>
    <t>Klassen-mitte</t>
  </si>
  <si>
    <t>HDI</t>
  </si>
  <si>
    <t>arith. MW</t>
  </si>
  <si>
    <t>Modus</t>
  </si>
  <si>
    <t>mod. Klasse</t>
  </si>
  <si>
    <t>Aufgabe 2</t>
  </si>
  <si>
    <t>Aufgabe 3</t>
  </si>
  <si>
    <t>[100 ; 160[</t>
  </si>
  <si>
    <t>[160 ; 200[</t>
  </si>
  <si>
    <t>[200 ; 240[</t>
  </si>
  <si>
    <t>[240 ; 290[</t>
  </si>
  <si>
    <t>[290 ; 310]</t>
  </si>
  <si>
    <t>Alter</t>
  </si>
  <si>
    <t>Median</t>
  </si>
  <si>
    <t>x20</t>
  </si>
  <si>
    <t>x21</t>
  </si>
  <si>
    <t>quadr. KL_Mitte</t>
  </si>
  <si>
    <t>* Häufigkeit</t>
  </si>
  <si>
    <t>Summe</t>
  </si>
  <si>
    <t>durch Häufigkeit</t>
  </si>
  <si>
    <t>MW^2</t>
  </si>
  <si>
    <t>Varianz</t>
  </si>
  <si>
    <t>StdAbw.</t>
  </si>
  <si>
    <t>Untergrenze</t>
  </si>
  <si>
    <t>Obergrenze</t>
  </si>
  <si>
    <t>[136 ; 273]</t>
  </si>
  <si>
    <t>204,5-68,58</t>
  </si>
  <si>
    <t>204,5+68,58</t>
  </si>
  <si>
    <t>24/36*90+70+90+33/50*160</t>
  </si>
  <si>
    <t>quadriert</t>
  </si>
  <si>
    <t>mal Häufigkeit</t>
  </si>
  <si>
    <t>Summe:</t>
  </si>
  <si>
    <t>durch N:</t>
  </si>
  <si>
    <t>- MW^2</t>
  </si>
  <si>
    <t>Varianz:</t>
  </si>
  <si>
    <t>StdAbw.:</t>
  </si>
  <si>
    <t>Anzahl:</t>
  </si>
  <si>
    <t>Anteil: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</si>
</sst>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2" xfId="0" applyBorder="1"/>
    <xf numFmtId="0" fontId="0" fillId="0" borderId="1" xfId="0" applyFill="1" applyBorder="1"/>
    <xf numFmtId="0" fontId="0" fillId="4" borderId="1" xfId="0" applyFill="1" applyBorder="1"/>
    <xf numFmtId="0" fontId="0" fillId="4" borderId="2" xfId="0" applyFill="1" applyBorder="1"/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" xfId="0" quotePrefix="1" applyBorder="1"/>
    <xf numFmtId="0" fontId="0" fillId="6" borderId="1" xfId="0" applyFill="1" applyBorder="1"/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501650</xdr:colOff>
      <xdr:row>12</xdr:row>
      <xdr:rowOff>12700</xdr:rowOff>
    </xdr:from>
    <xdr:to>
      <xdr:col>9</xdr:col>
      <xdr:colOff>248920</xdr:colOff>
      <xdr:row>13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t="62051" r="31036" b="30622"/>
        <a:stretch/>
      </xdr:blipFill>
      <xdr:spPr bwMode="auto">
        <a:xfrm>
          <a:off x="3676650" y="2406650"/>
          <a:ext cx="3712210" cy="34671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558800</xdr:colOff>
          <xdr:row>18</xdr:row>
          <xdr:rowOff>92075</xdr:rowOff>
        </xdr:from>
        <xdr:to>
          <xdr:col>8</xdr:col>
          <xdr:colOff>403225</xdr:colOff>
          <xdr:row>27</xdr:row>
          <xdr:rowOff>158749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281305</xdr:colOff>
      <xdr:row>11</xdr:row>
      <xdr:rowOff>56197</xdr:rowOff>
    </xdr:from>
    <xdr:to>
      <xdr:col>7</xdr:col>
      <xdr:colOff>19050</xdr:colOff>
      <xdr:row>13</xdr:row>
      <xdr:rowOff>20955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t="62051" r="31036" b="30622"/>
        <a:stretch/>
      </xdr:blipFill>
      <xdr:spPr bwMode="auto">
        <a:xfrm>
          <a:off x="1868805" y="2294572"/>
          <a:ext cx="3710305" cy="33369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31750</xdr:colOff>
          <xdr:row>20</xdr:row>
          <xdr:rowOff>44450</xdr:rowOff>
        </xdr:from>
        <xdr:to>
          <xdr:col>7</xdr:col>
          <xdr:colOff>671830</xdr:colOff>
          <xdr:row>29</xdr:row>
          <xdr:rowOff>113030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575E-A9E6-47C9-B203-194903CC9488}">
  <dimension ref="B2:L17"/>
  <sheetViews>
    <sheetView zoomScale="120" zoomScaleNormal="120" workbookViewId="0">
      <selection activeCell="K15" sqref="K15"/>
    </sheetView>
  </sheetViews>
  <sheetFormatPr baseColWidth="10" defaultRowHeight="14.4" x14ac:dyDescent="0.3"/>
  <sheetData>
    <row r="2" spans="2:12" x14ac:dyDescent="0.3">
      <c r="B2" t="s">
        <v>0</v>
      </c>
    </row>
    <row r="4" spans="2:12" ht="28.8" x14ac:dyDescent="0.3">
      <c r="B4" s="23" t="s">
        <v>1</v>
      </c>
      <c r="C4" s="23" t="s">
        <v>7</v>
      </c>
      <c r="D4" s="4" t="s">
        <v>8</v>
      </c>
      <c r="E4" s="4" t="s">
        <v>9</v>
      </c>
      <c r="F4" s="4" t="s">
        <v>11</v>
      </c>
      <c r="G4" s="23" t="s">
        <v>10</v>
      </c>
      <c r="H4" s="23" t="s">
        <v>12</v>
      </c>
      <c r="I4" s="1"/>
      <c r="J4" s="30" t="s">
        <v>27</v>
      </c>
      <c r="K4" s="31" t="s">
        <v>28</v>
      </c>
    </row>
    <row r="5" spans="2:12" ht="15" thickBot="1" x14ac:dyDescent="0.35">
      <c r="B5" s="24" t="s">
        <v>2</v>
      </c>
      <c r="C5" s="24">
        <v>40</v>
      </c>
      <c r="D5" s="10">
        <f>C5/$C$10</f>
        <v>0.16</v>
      </c>
      <c r="E5" s="10">
        <f>D5</f>
        <v>0.16</v>
      </c>
      <c r="F5" s="11">
        <f>(20-0)/2</f>
        <v>10</v>
      </c>
      <c r="G5" s="24">
        <v>20</v>
      </c>
      <c r="H5" s="24">
        <f>C5/G5</f>
        <v>2</v>
      </c>
      <c r="J5" s="2">
        <f>F5^2</f>
        <v>100</v>
      </c>
      <c r="K5" s="2">
        <f>C5*J5</f>
        <v>4000</v>
      </c>
    </row>
    <row r="6" spans="2:12" ht="15" thickBot="1" x14ac:dyDescent="0.35">
      <c r="B6" s="29" t="s">
        <v>3</v>
      </c>
      <c r="C6" s="28">
        <v>90</v>
      </c>
      <c r="D6" s="14">
        <f t="shared" ref="D6:D9" si="0">C6/$C$10</f>
        <v>0.36</v>
      </c>
      <c r="E6" s="15">
        <f>D5+D6</f>
        <v>0.52</v>
      </c>
      <c r="F6" s="16">
        <v>35</v>
      </c>
      <c r="G6" s="28">
        <v>30</v>
      </c>
      <c r="H6" s="25">
        <f t="shared" ref="H6:H9" si="1">C6/G6</f>
        <v>3</v>
      </c>
      <c r="J6" s="2">
        <f t="shared" ref="J6:J9" si="2">F6^2</f>
        <v>1225</v>
      </c>
      <c r="K6" s="2">
        <f t="shared" ref="K6:K9" si="3">C6*J6</f>
        <v>110250</v>
      </c>
    </row>
    <row r="7" spans="2:12" x14ac:dyDescent="0.3">
      <c r="B7" s="26" t="s">
        <v>4</v>
      </c>
      <c r="C7" s="26">
        <v>75</v>
      </c>
      <c r="D7" s="12">
        <f t="shared" si="0"/>
        <v>0.3</v>
      </c>
      <c r="E7" s="12">
        <f>E6+D7</f>
        <v>0.82000000000000006</v>
      </c>
      <c r="F7" s="13">
        <v>75</v>
      </c>
      <c r="G7" s="26">
        <v>50</v>
      </c>
      <c r="H7" s="26">
        <f t="shared" si="1"/>
        <v>1.5</v>
      </c>
      <c r="J7" s="2">
        <f t="shared" si="2"/>
        <v>5625</v>
      </c>
      <c r="K7" s="2">
        <f t="shared" si="3"/>
        <v>421875</v>
      </c>
    </row>
    <row r="8" spans="2:12" x14ac:dyDescent="0.3">
      <c r="B8" s="27" t="s">
        <v>5</v>
      </c>
      <c r="C8" s="27">
        <v>35</v>
      </c>
      <c r="D8" s="3">
        <f t="shared" si="0"/>
        <v>0.14000000000000001</v>
      </c>
      <c r="E8" s="3">
        <f>E7+D8</f>
        <v>0.96000000000000008</v>
      </c>
      <c r="F8" s="5">
        <v>150</v>
      </c>
      <c r="G8" s="27">
        <v>100</v>
      </c>
      <c r="H8" s="27">
        <f t="shared" si="1"/>
        <v>0.35</v>
      </c>
      <c r="J8" s="2">
        <f t="shared" si="2"/>
        <v>22500</v>
      </c>
      <c r="K8" s="2">
        <f t="shared" si="3"/>
        <v>787500</v>
      </c>
    </row>
    <row r="9" spans="2:12" x14ac:dyDescent="0.3">
      <c r="B9" s="27" t="s">
        <v>6</v>
      </c>
      <c r="C9" s="27">
        <v>10</v>
      </c>
      <c r="D9" s="3">
        <f t="shared" si="0"/>
        <v>0.04</v>
      </c>
      <c r="E9" s="3">
        <f>E8+D9</f>
        <v>1</v>
      </c>
      <c r="F9" s="5">
        <v>300</v>
      </c>
      <c r="G9" s="27">
        <v>200</v>
      </c>
      <c r="H9" s="27">
        <f t="shared" si="1"/>
        <v>0.05</v>
      </c>
      <c r="J9" s="2">
        <f t="shared" si="2"/>
        <v>90000</v>
      </c>
      <c r="K9" s="32">
        <f t="shared" si="3"/>
        <v>900000</v>
      </c>
    </row>
    <row r="10" spans="2:12" x14ac:dyDescent="0.3">
      <c r="C10" s="3">
        <f>SUM(C5:C9)</f>
        <v>250</v>
      </c>
      <c r="D10" s="3">
        <f>SUM(D5:D9)</f>
        <v>1</v>
      </c>
      <c r="K10" s="33">
        <f>SUM(K5:K9)</f>
        <v>2223625</v>
      </c>
      <c r="L10" s="2" t="s">
        <v>29</v>
      </c>
    </row>
    <row r="11" spans="2:12" x14ac:dyDescent="0.3">
      <c r="K11" s="2">
        <v>250</v>
      </c>
      <c r="L11" s="2" t="s">
        <v>30</v>
      </c>
    </row>
    <row r="12" spans="2:12" x14ac:dyDescent="0.3">
      <c r="K12" s="2">
        <f>K10/K11</f>
        <v>8894.5</v>
      </c>
      <c r="L12" s="2"/>
    </row>
    <row r="13" spans="2:12" x14ac:dyDescent="0.3">
      <c r="K13" s="2">
        <f>C14^2</f>
        <v>4858.09</v>
      </c>
      <c r="L13" s="2" t="s">
        <v>31</v>
      </c>
    </row>
    <row r="14" spans="2:12" x14ac:dyDescent="0.3">
      <c r="B14" s="7" t="s">
        <v>13</v>
      </c>
      <c r="C14" s="7">
        <f>(C5*F5+C6*F6+C7*F7+C8*F8+C9*F9)/C10</f>
        <v>69.7</v>
      </c>
      <c r="K14" s="2">
        <f>K12-K13</f>
        <v>4036.41</v>
      </c>
      <c r="L14" s="2" t="s">
        <v>32</v>
      </c>
    </row>
    <row r="15" spans="2:12" x14ac:dyDescent="0.3">
      <c r="K15" s="35">
        <f>K14^0.5</f>
        <v>63.532747461446995</v>
      </c>
      <c r="L15" s="34" t="s">
        <v>33</v>
      </c>
    </row>
    <row r="16" spans="2:12" x14ac:dyDescent="0.3">
      <c r="B16" s="2" t="s">
        <v>14</v>
      </c>
      <c r="C16" s="2" t="s">
        <v>15</v>
      </c>
      <c r="D16" s="8" t="s">
        <v>3</v>
      </c>
      <c r="J16" s="2" t="s">
        <v>34</v>
      </c>
      <c r="K16" s="34">
        <f>C14-K15</f>
        <v>6.1672525385530079</v>
      </c>
    </row>
    <row r="17" spans="2:11" x14ac:dyDescent="0.3">
      <c r="B17" s="2"/>
      <c r="C17" s="2" t="s">
        <v>14</v>
      </c>
      <c r="D17" s="9">
        <v>35</v>
      </c>
      <c r="J17" s="2" t="s">
        <v>35</v>
      </c>
      <c r="K17" s="34">
        <f>C14+K15</f>
        <v>133.23274746144699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autoPict="0" r:id="rId4">
            <anchor moveWithCells="1" sizeWithCells="1">
              <from>
                <xdr:col>2</xdr:col>
                <xdr:colOff>556260</xdr:colOff>
                <xdr:row>18</xdr:row>
                <xdr:rowOff>91440</xdr:rowOff>
              </from>
              <to>
                <xdr:col>8</xdr:col>
                <xdr:colOff>403860</xdr:colOff>
                <xdr:row>27</xdr:row>
                <xdr:rowOff>160020</xdr:rowOff>
              </to>
            </anchor>
          </objectPr>
        </oleObject>
      </mc:Choice>
      <mc:Fallback>
        <oleObject progId="Equation.DSMT4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304A5-63DA-4A42-AFDF-3BC4F2E348B9}">
  <dimension ref="B2:K22"/>
  <sheetViews>
    <sheetView topLeftCell="A2" zoomScale="120" zoomScaleNormal="120" workbookViewId="0">
      <selection activeCell="J20" sqref="J20:K20"/>
    </sheetView>
  </sheetViews>
  <sheetFormatPr baseColWidth="10" defaultRowHeight="14.4" x14ac:dyDescent="0.3"/>
  <sheetData>
    <row r="2" spans="2:11" x14ac:dyDescent="0.3">
      <c r="B2" t="s">
        <v>16</v>
      </c>
    </row>
    <row r="4" spans="2:11" ht="28.8" x14ac:dyDescent="0.3">
      <c r="B4" s="4" t="s">
        <v>23</v>
      </c>
      <c r="C4" s="4" t="s">
        <v>7</v>
      </c>
      <c r="D4" s="4" t="s">
        <v>8</v>
      </c>
      <c r="E4" s="4"/>
      <c r="F4" s="4" t="s">
        <v>40</v>
      </c>
      <c r="G4" s="4" t="s">
        <v>41</v>
      </c>
      <c r="H4" s="4"/>
      <c r="I4" s="1"/>
    </row>
    <row r="5" spans="2:11" x14ac:dyDescent="0.3">
      <c r="B5" s="19">
        <v>21</v>
      </c>
      <c r="C5" s="19">
        <v>3</v>
      </c>
      <c r="D5" s="19">
        <f>C5/$C$13</f>
        <v>7.4999999999999997E-2</v>
      </c>
      <c r="E5" s="19"/>
      <c r="F5" s="19">
        <f>B5^2</f>
        <v>441</v>
      </c>
      <c r="G5" s="19">
        <f>F5*C5</f>
        <v>1323</v>
      </c>
      <c r="H5" s="19"/>
    </row>
    <row r="6" spans="2:11" x14ac:dyDescent="0.3">
      <c r="B6" s="19">
        <v>22</v>
      </c>
      <c r="C6" s="19">
        <v>7</v>
      </c>
      <c r="D6" s="19">
        <f t="shared" ref="D6:D12" si="0">C6/$C$13</f>
        <v>0.17499999999999999</v>
      </c>
      <c r="E6" s="19"/>
      <c r="F6" s="19">
        <f t="shared" ref="F6:F12" si="1">B6^2</f>
        <v>484</v>
      </c>
      <c r="G6" s="19">
        <f t="shared" ref="G6:G12" si="2">F6*C6</f>
        <v>3388</v>
      </c>
      <c r="H6" s="19"/>
    </row>
    <row r="7" spans="2:11" x14ac:dyDescent="0.3">
      <c r="B7" s="20">
        <v>23</v>
      </c>
      <c r="C7" s="20">
        <v>11</v>
      </c>
      <c r="D7" s="19">
        <f t="shared" si="0"/>
        <v>0.27500000000000002</v>
      </c>
      <c r="E7" s="19"/>
      <c r="F7" s="19">
        <f t="shared" si="1"/>
        <v>529</v>
      </c>
      <c r="G7" s="19">
        <f t="shared" si="2"/>
        <v>5819</v>
      </c>
      <c r="H7" s="19"/>
    </row>
    <row r="8" spans="2:11" x14ac:dyDescent="0.3">
      <c r="B8" s="19">
        <v>24</v>
      </c>
      <c r="C8" s="19">
        <v>8</v>
      </c>
      <c r="D8" s="19">
        <f t="shared" si="0"/>
        <v>0.2</v>
      </c>
      <c r="E8" s="19"/>
      <c r="F8" s="19">
        <f t="shared" si="1"/>
        <v>576</v>
      </c>
      <c r="G8" s="19">
        <f t="shared" si="2"/>
        <v>4608</v>
      </c>
      <c r="H8" s="19"/>
    </row>
    <row r="9" spans="2:11" x14ac:dyDescent="0.3">
      <c r="B9" s="19">
        <v>25</v>
      </c>
      <c r="C9" s="19">
        <v>6</v>
      </c>
      <c r="D9" s="19">
        <f t="shared" si="0"/>
        <v>0.15</v>
      </c>
      <c r="E9" s="19"/>
      <c r="F9" s="19">
        <f t="shared" si="1"/>
        <v>625</v>
      </c>
      <c r="G9" s="19">
        <f t="shared" si="2"/>
        <v>3750</v>
      </c>
      <c r="H9" s="19"/>
    </row>
    <row r="10" spans="2:11" x14ac:dyDescent="0.3">
      <c r="B10" s="19">
        <v>26</v>
      </c>
      <c r="C10" s="19">
        <v>3</v>
      </c>
      <c r="D10" s="19">
        <f t="shared" si="0"/>
        <v>7.4999999999999997E-2</v>
      </c>
      <c r="E10" s="19"/>
      <c r="F10" s="19">
        <f t="shared" si="1"/>
        <v>676</v>
      </c>
      <c r="G10" s="19">
        <f t="shared" si="2"/>
        <v>2028</v>
      </c>
      <c r="H10" s="19"/>
    </row>
    <row r="11" spans="2:11" x14ac:dyDescent="0.3">
      <c r="B11" s="19">
        <v>27</v>
      </c>
      <c r="C11" s="19">
        <v>1</v>
      </c>
      <c r="D11" s="19">
        <f t="shared" si="0"/>
        <v>2.5000000000000001E-2</v>
      </c>
      <c r="E11" s="19"/>
      <c r="F11" s="19">
        <f t="shared" si="1"/>
        <v>729</v>
      </c>
      <c r="G11" s="19">
        <f t="shared" si="2"/>
        <v>729</v>
      </c>
      <c r="H11" s="19"/>
    </row>
    <row r="12" spans="2:11" x14ac:dyDescent="0.3">
      <c r="B12" s="19">
        <v>28</v>
      </c>
      <c r="C12" s="19">
        <v>1</v>
      </c>
      <c r="D12" s="19">
        <f t="shared" si="0"/>
        <v>2.5000000000000001E-2</v>
      </c>
      <c r="E12" s="19"/>
      <c r="F12" s="19">
        <f t="shared" si="1"/>
        <v>784</v>
      </c>
      <c r="G12" s="19">
        <f t="shared" si="2"/>
        <v>784</v>
      </c>
      <c r="H12" s="19"/>
    </row>
    <row r="13" spans="2:11" x14ac:dyDescent="0.3">
      <c r="C13" s="3">
        <f>SUM(C5:C12)</f>
        <v>40</v>
      </c>
      <c r="D13" s="3">
        <f>SUM(D5:D12)</f>
        <v>1</v>
      </c>
      <c r="F13" s="2" t="s">
        <v>42</v>
      </c>
      <c r="G13" s="19">
        <f>SUM(G5:G12)</f>
        <v>22429</v>
      </c>
    </row>
    <row r="14" spans="2:11" x14ac:dyDescent="0.3">
      <c r="F14" s="2" t="s">
        <v>43</v>
      </c>
      <c r="G14" s="19">
        <f>G13/C13</f>
        <v>560.72500000000002</v>
      </c>
    </row>
    <row r="15" spans="2:11" x14ac:dyDescent="0.3">
      <c r="F15" s="46" t="s">
        <v>44</v>
      </c>
      <c r="G15" s="2">
        <f>C17^2</f>
        <v>558.140625</v>
      </c>
    </row>
    <row r="16" spans="2:11" x14ac:dyDescent="0.3">
      <c r="F16" s="2" t="s">
        <v>45</v>
      </c>
      <c r="G16" s="2">
        <f>G14-G15</f>
        <v>2.5843750000000227</v>
      </c>
      <c r="I16" s="2" t="s">
        <v>34</v>
      </c>
      <c r="J16" s="2">
        <f>C17-G17</f>
        <v>22.017400858422715</v>
      </c>
      <c r="K16" s="2">
        <v>22</v>
      </c>
    </row>
    <row r="17" spans="2:11" x14ac:dyDescent="0.3">
      <c r="B17" s="7" t="s">
        <v>13</v>
      </c>
      <c r="C17" s="7">
        <f>(B5*C5+B6*C6+B7*C7+B8*C8+B9*C9+B10*C10+B11*C11+B12*C12)/C13</f>
        <v>23.625</v>
      </c>
      <c r="D17" s="7"/>
      <c r="F17" s="47" t="s">
        <v>46</v>
      </c>
      <c r="G17" s="47">
        <f>G16^0.5</f>
        <v>1.6075991415772848</v>
      </c>
      <c r="I17" s="2" t="s">
        <v>35</v>
      </c>
      <c r="J17" s="2">
        <f>C17+G17</f>
        <v>25.232599141577285</v>
      </c>
      <c r="K17" s="2">
        <v>25</v>
      </c>
    </row>
    <row r="19" spans="2:11" x14ac:dyDescent="0.3">
      <c r="B19" s="2" t="s">
        <v>14</v>
      </c>
      <c r="C19" s="2">
        <f>B7</f>
        <v>23</v>
      </c>
      <c r="D19" s="21"/>
      <c r="J19" s="2" t="s">
        <v>47</v>
      </c>
      <c r="K19" s="2">
        <f>C6+C7+C8+C9</f>
        <v>32</v>
      </c>
    </row>
    <row r="20" spans="2:11" x14ac:dyDescent="0.3">
      <c r="B20" s="48"/>
      <c r="C20" s="48"/>
      <c r="D20" s="22"/>
      <c r="J20" s="2" t="s">
        <v>48</v>
      </c>
      <c r="K20" s="2">
        <f>K19/C13</f>
        <v>0.8</v>
      </c>
    </row>
    <row r="21" spans="2:11" x14ac:dyDescent="0.3">
      <c r="B21" s="2" t="s">
        <v>24</v>
      </c>
      <c r="C21" s="3">
        <v>23</v>
      </c>
      <c r="D21" s="3">
        <v>23</v>
      </c>
    </row>
    <row r="22" spans="2:11" x14ac:dyDescent="0.3">
      <c r="B22" s="2"/>
      <c r="C22" s="2" t="s">
        <v>25</v>
      </c>
      <c r="D22" s="2" t="s">
        <v>26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23241-92BD-4962-AE2F-E448F750C756}">
  <dimension ref="B2:L19"/>
  <sheetViews>
    <sheetView tabSelected="1" zoomScale="120" zoomScaleNormal="120" workbookViewId="0">
      <selection activeCell="M7" sqref="M7"/>
    </sheetView>
  </sheetViews>
  <sheetFormatPr baseColWidth="10" defaultRowHeight="14.4" x14ac:dyDescent="0.3"/>
  <sheetData>
    <row r="2" spans="2:12" x14ac:dyDescent="0.3">
      <c r="B2" t="s">
        <v>17</v>
      </c>
    </row>
    <row r="4" spans="2:12" ht="28.8" x14ac:dyDescent="0.3">
      <c r="B4" s="4" t="s">
        <v>1</v>
      </c>
      <c r="C4" s="4" t="s">
        <v>7</v>
      </c>
      <c r="D4" s="4" t="s">
        <v>8</v>
      </c>
      <c r="E4" s="4" t="s">
        <v>9</v>
      </c>
      <c r="F4" s="4" t="s">
        <v>11</v>
      </c>
      <c r="G4" s="4" t="s">
        <v>10</v>
      </c>
      <c r="H4" s="4" t="s">
        <v>12</v>
      </c>
      <c r="I4" s="1"/>
      <c r="J4" s="30" t="s">
        <v>27</v>
      </c>
      <c r="K4" s="31" t="s">
        <v>28</v>
      </c>
    </row>
    <row r="5" spans="2:12" ht="15" thickBot="1" x14ac:dyDescent="0.35">
      <c r="B5" s="10" t="s">
        <v>4</v>
      </c>
      <c r="C5" s="10">
        <v>50</v>
      </c>
      <c r="D5" s="10">
        <f>C5/$C$11</f>
        <v>0.1</v>
      </c>
      <c r="E5" s="10">
        <f>D5</f>
        <v>0.1</v>
      </c>
      <c r="F5" s="11">
        <v>75</v>
      </c>
      <c r="G5" s="10">
        <v>50</v>
      </c>
      <c r="H5" s="10">
        <f>C5/G5</f>
        <v>1</v>
      </c>
      <c r="J5" s="2">
        <f>F5^2</f>
        <v>5625</v>
      </c>
      <c r="K5" s="2">
        <f>C5*J5</f>
        <v>281250</v>
      </c>
    </row>
    <row r="6" spans="2:12" ht="15" thickBot="1" x14ac:dyDescent="0.35">
      <c r="B6" s="29" t="s">
        <v>18</v>
      </c>
      <c r="C6" s="25">
        <v>90</v>
      </c>
      <c r="D6" s="37">
        <f t="shared" ref="D6:D10" si="0">C6/$C$11</f>
        <v>0.18</v>
      </c>
      <c r="E6" s="17">
        <f>E5+D6</f>
        <v>0.28000000000000003</v>
      </c>
      <c r="F6" s="16">
        <v>130</v>
      </c>
      <c r="G6" s="14">
        <v>60</v>
      </c>
      <c r="H6" s="18">
        <f t="shared" ref="H6:H10" si="1">C6/G6</f>
        <v>1.5</v>
      </c>
      <c r="J6" s="2">
        <f t="shared" ref="J6:J10" si="2">F6^2</f>
        <v>16900</v>
      </c>
      <c r="K6" s="2">
        <f t="shared" ref="K6:K10" si="3">C6*J6</f>
        <v>1521000</v>
      </c>
    </row>
    <row r="7" spans="2:12" ht="15" thickBot="1" x14ac:dyDescent="0.35">
      <c r="B7" s="40" t="s">
        <v>19</v>
      </c>
      <c r="C7" s="41">
        <v>70</v>
      </c>
      <c r="D7" s="38">
        <f t="shared" si="0"/>
        <v>0.14000000000000001</v>
      </c>
      <c r="E7" s="17">
        <f t="shared" ref="E7:E10" si="4">E6+D7</f>
        <v>0.42000000000000004</v>
      </c>
      <c r="F7" s="13">
        <v>180</v>
      </c>
      <c r="G7" s="12">
        <v>40</v>
      </c>
      <c r="H7" s="12">
        <f t="shared" si="1"/>
        <v>1.75</v>
      </c>
      <c r="J7" s="2">
        <f t="shared" si="2"/>
        <v>32400</v>
      </c>
      <c r="K7" s="2">
        <f t="shared" si="3"/>
        <v>2268000</v>
      </c>
    </row>
    <row r="8" spans="2:12" ht="15" thickBot="1" x14ac:dyDescent="0.35">
      <c r="B8" s="42" t="s">
        <v>20</v>
      </c>
      <c r="C8" s="43">
        <v>90</v>
      </c>
      <c r="D8" s="39">
        <f t="shared" si="0"/>
        <v>0.18</v>
      </c>
      <c r="E8" s="15">
        <f t="shared" si="4"/>
        <v>0.60000000000000009</v>
      </c>
      <c r="F8" s="5">
        <v>220</v>
      </c>
      <c r="G8" s="3">
        <v>40</v>
      </c>
      <c r="H8" s="3">
        <f t="shared" si="1"/>
        <v>2.25</v>
      </c>
      <c r="J8" s="2">
        <f t="shared" si="2"/>
        <v>48400</v>
      </c>
      <c r="K8" s="2">
        <f t="shared" si="3"/>
        <v>4356000</v>
      </c>
    </row>
    <row r="9" spans="2:12" ht="15" thickBot="1" x14ac:dyDescent="0.35">
      <c r="B9" s="44" t="s">
        <v>21</v>
      </c>
      <c r="C9" s="45">
        <v>160</v>
      </c>
      <c r="D9" s="39">
        <f t="shared" si="0"/>
        <v>0.32</v>
      </c>
      <c r="E9" s="17">
        <f t="shared" si="4"/>
        <v>0.92000000000000015</v>
      </c>
      <c r="F9" s="5">
        <v>265</v>
      </c>
      <c r="G9" s="3">
        <v>50</v>
      </c>
      <c r="H9" s="8">
        <f t="shared" si="1"/>
        <v>3.2</v>
      </c>
      <c r="J9" s="2">
        <f t="shared" si="2"/>
        <v>70225</v>
      </c>
      <c r="K9" s="2">
        <f t="shared" si="3"/>
        <v>11236000</v>
      </c>
    </row>
    <row r="10" spans="2:12" ht="15" thickBot="1" x14ac:dyDescent="0.35">
      <c r="B10" s="12" t="s">
        <v>22</v>
      </c>
      <c r="C10" s="12">
        <v>40</v>
      </c>
      <c r="D10" s="3">
        <f t="shared" si="0"/>
        <v>0.08</v>
      </c>
      <c r="E10" s="17">
        <f t="shared" si="4"/>
        <v>1.0000000000000002</v>
      </c>
      <c r="F10" s="5">
        <v>300</v>
      </c>
      <c r="G10" s="3">
        <v>20</v>
      </c>
      <c r="H10" s="3">
        <f t="shared" si="1"/>
        <v>2</v>
      </c>
      <c r="J10" s="2">
        <f t="shared" si="2"/>
        <v>90000</v>
      </c>
      <c r="K10" s="2">
        <f t="shared" si="3"/>
        <v>3600000</v>
      </c>
    </row>
    <row r="11" spans="2:12" x14ac:dyDescent="0.3">
      <c r="C11" s="3">
        <f>SUM(C5:C10)</f>
        <v>500</v>
      </c>
      <c r="D11" s="3">
        <f>SUM(D5:D10)</f>
        <v>1.0000000000000002</v>
      </c>
      <c r="K11" s="33">
        <f>SUM(K5:K10)</f>
        <v>23262250</v>
      </c>
      <c r="L11" s="2" t="s">
        <v>29</v>
      </c>
    </row>
    <row r="12" spans="2:12" x14ac:dyDescent="0.3">
      <c r="K12" s="2">
        <f>C11</f>
        <v>500</v>
      </c>
      <c r="L12" s="2" t="s">
        <v>30</v>
      </c>
    </row>
    <row r="13" spans="2:12" x14ac:dyDescent="0.3">
      <c r="K13" s="2">
        <f>K11/K12</f>
        <v>46524.5</v>
      </c>
      <c r="L13" s="2"/>
    </row>
    <row r="14" spans="2:12" x14ac:dyDescent="0.3">
      <c r="K14" s="2">
        <f>C15^2</f>
        <v>41820.25</v>
      </c>
      <c r="L14" s="2" t="s">
        <v>31</v>
      </c>
    </row>
    <row r="15" spans="2:12" x14ac:dyDescent="0.3">
      <c r="B15" s="7" t="s">
        <v>13</v>
      </c>
      <c r="C15" s="7">
        <f>(C5*F5+C6*F6+C7*F7+C8*F8+C9*F9+C10*F10)/C11</f>
        <v>204.5</v>
      </c>
      <c r="D15" s="6">
        <f>D5*F5+D6*F6+D7*F7+D8*F8+D9*F9+D10*F10</f>
        <v>204.5</v>
      </c>
      <c r="K15" s="2">
        <f>K13-K14</f>
        <v>4704.25</v>
      </c>
      <c r="L15" s="2" t="s">
        <v>32</v>
      </c>
    </row>
    <row r="16" spans="2:12" x14ac:dyDescent="0.3">
      <c r="F16" t="s">
        <v>39</v>
      </c>
      <c r="K16" s="35">
        <f>K15^0.5</f>
        <v>68.587535310725372</v>
      </c>
      <c r="L16" s="34" t="s">
        <v>33</v>
      </c>
    </row>
    <row r="17" spans="2:12" x14ac:dyDescent="0.3">
      <c r="B17" s="2" t="s">
        <v>14</v>
      </c>
      <c r="C17" s="2" t="s">
        <v>15</v>
      </c>
      <c r="D17" s="8" t="str">
        <f>B9</f>
        <v>[240 ; 290[</v>
      </c>
      <c r="F17">
        <f>36+70+90+106</f>
        <v>302</v>
      </c>
      <c r="I17" s="2" t="s">
        <v>37</v>
      </c>
      <c r="J17" s="2" t="s">
        <v>34</v>
      </c>
      <c r="K17" s="34">
        <f>C15-K16</f>
        <v>135.91246468927463</v>
      </c>
      <c r="L17" s="36">
        <v>136</v>
      </c>
    </row>
    <row r="18" spans="2:12" x14ac:dyDescent="0.3">
      <c r="B18" s="2"/>
      <c r="C18" s="2" t="s">
        <v>14</v>
      </c>
      <c r="D18" s="9">
        <f>F9</f>
        <v>265</v>
      </c>
      <c r="F18">
        <f>F17/C11</f>
        <v>0.60399999999999998</v>
      </c>
      <c r="I18" s="2" t="s">
        <v>38</v>
      </c>
      <c r="J18" s="2" t="s">
        <v>35</v>
      </c>
      <c r="K18" s="34">
        <f>C15+K16</f>
        <v>273.08753531072534</v>
      </c>
      <c r="L18" s="36">
        <v>273</v>
      </c>
    </row>
    <row r="19" spans="2:12" x14ac:dyDescent="0.3">
      <c r="K19" t="s">
        <v>36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 sizeWithCells="1">
              <from>
                <xdr:col>2</xdr:col>
                <xdr:colOff>30480</xdr:colOff>
                <xdr:row>20</xdr:row>
                <xdr:rowOff>45720</xdr:rowOff>
              </from>
              <to>
                <xdr:col>7</xdr:col>
                <xdr:colOff>670560</xdr:colOff>
                <xdr:row>29</xdr:row>
                <xdr:rowOff>114300</xdr:rowOff>
              </to>
            </anchor>
          </objectPr>
        </oleObject>
      </mc:Choice>
      <mc:Fallback>
        <oleObject progId="Equation.DSMT4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aufgabe1</vt:lpstr>
      <vt:lpstr>aufgabe2</vt:lpstr>
      <vt:lpstr>aufgabe3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Jürgen Meisel</cp:lastModifiedBy>
  <dcterms:created xsi:type="dcterms:W3CDTF">2020-04-24T11:37:51Z</dcterms:created>
  <dcterms:modified xsi:type="dcterms:W3CDTF">2020-04-24T15:01:39Z</dcterms:modified>
</cp:coreProperties>
</file>